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ev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ddd dd/mm"/>
    <numFmt numFmtId="166" formatCode="hh:mm"/>
    <numFmt numFmtId="167" formatCode="[h]:mm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051C2C"/>
      <sz val="10"/>
    </font>
    <font>
      <b val="1"/>
      <color rgb="00051C2C"/>
    </font>
    <font>
      <color rgb="00051C2C"/>
    </font>
    <font>
      <b val="1"/>
      <color rgb="00051C2C"/>
      <sz val="10"/>
    </font>
    <font>
      <color rgb="00051C2C"/>
      <sz val="10"/>
    </font>
  </fonts>
  <fills count="5">
    <fill>
      <patternFill/>
    </fill>
    <fill>
      <patternFill patternType="gray125"/>
    </fill>
    <fill>
      <patternFill patternType="solid">
        <fgColor rgb="00051C2C"/>
      </patternFill>
    </fill>
    <fill>
      <patternFill patternType="solid">
        <fgColor rgb="00EEF0FF"/>
      </patternFill>
    </fill>
    <fill>
      <patternFill patternType="solid">
        <fgColor rgb="007C8CFF"/>
      </patternFill>
    </fill>
  </fills>
  <borders count="2">
    <border>
      <left/>
      <right/>
      <top/>
      <bottom/>
      <diagonal/>
    </border>
    <border>
      <left style="thin">
        <color rgb="00D3CCC0"/>
      </left>
      <right style="thin">
        <color rgb="00D3CCC0"/>
      </right>
      <top style="thin">
        <color rgb="00D3CCC0"/>
      </top>
      <bottom style="thin">
        <color rgb="00D3CCC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wrapText="1" indent="1"/>
    </xf>
    <xf numFmtId="0" fontId="3" fillId="0" borderId="0" pivotButton="0" quotePrefix="0" xfId="0"/>
    <xf numFmtId="164" fontId="0" fillId="0" borderId="0" pivotButton="0" quotePrefix="0" xfId="0"/>
    <xf numFmtId="0" fontId="3" fillId="4" borderId="1" applyAlignment="1" pivotButton="0" quotePrefix="0" xfId="0">
      <alignment horizontal="center" vertical="center" wrapText="1"/>
    </xf>
    <xf numFmtId="165" fontId="0" fillId="0" borderId="1" pivotButton="0" quotePrefix="0" xfId="0"/>
    <xf numFmtId="166" fontId="0" fillId="0" borderId="1" pivotButton="0" quotePrefix="0" xfId="0"/>
    <xf numFmtId="0" fontId="0" fillId="0" borderId="1" pivotButton="0" quotePrefix="0" xfId="0"/>
    <xf numFmtId="167" fontId="0" fillId="0" borderId="1" pivotButton="0" quotePrefix="0" xfId="0"/>
    <xf numFmtId="2" fontId="0" fillId="0" borderId="1" pivotButton="0" quotePrefix="0" xfId="0"/>
    <xf numFmtId="167" fontId="3" fillId="3" borderId="0" pivotButton="0" quotePrefix="0" xfId="0"/>
    <xf numFmtId="2" fontId="3" fillId="3" borderId="0" pivotButton="0" quotePrefix="0" xfId="0"/>
    <xf numFmtId="0" fontId="4" fillId="0" borderId="0" pivotButton="0" quotePrefix="0" xfId="0"/>
    <xf numFmtId="2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0" customWidth="1" min="5" max="5"/>
    <col width="11" customWidth="1" min="6" max="6"/>
    <col width="30" customWidth="1" min="7" max="7"/>
  </cols>
  <sheetData>
    <row r="1" ht="34" customHeight="1">
      <c r="A1" s="1" t="inlineStr">
        <is>
          <t>Feuille d'heures du salarié · modèle Officiplan</t>
        </is>
      </c>
    </row>
    <row r="2" ht="30" customHeight="1">
      <c r="A2" s="2" t="inlineStr">
        <is>
          <t>Saisissez le 1er du mois en B4, puis arrivée, départ et pause de chaque jour : la durée se calcule en heures et minutes et en centièmes, avec le total du mois et l'écart avec le contrat.</t>
        </is>
      </c>
    </row>
    <row r="4">
      <c r="A4" s="3" t="inlineStr">
        <is>
          <t>Premier jour du mois</t>
        </is>
      </c>
      <c r="B4" s="4">
        <f>DATE(2027,1,1)</f>
        <v/>
      </c>
      <c r="D4" s="3" t="inlineStr">
        <is>
          <t>Heures du contrat par mois</t>
        </is>
      </c>
      <c r="F4" t="n">
        <v>151.67</v>
      </c>
    </row>
    <row r="6" ht="32" customHeight="1">
      <c r="A6" s="5" t="inlineStr">
        <is>
          <t>Date</t>
        </is>
      </c>
      <c r="B6" s="5" t="inlineStr">
        <is>
          <t>Arrivée</t>
        </is>
      </c>
      <c r="C6" s="5" t="inlineStr">
        <is>
          <t>Départ</t>
        </is>
      </c>
      <c r="D6" s="5" t="inlineStr">
        <is>
          <t>Pause (min)</t>
        </is>
      </c>
      <c r="E6" s="5" t="inlineStr">
        <is>
          <t>Durée</t>
        </is>
      </c>
      <c r="F6" s="5" t="inlineStr">
        <is>
          <t>Centièmes</t>
        </is>
      </c>
      <c r="G6" s="5" t="inlineStr">
        <is>
          <t>Remarque</t>
        </is>
      </c>
    </row>
    <row r="7">
      <c r="A7" s="6">
        <f>IF(MONTH($B$4+0)=MONTH($B$4),$B$4+0,"")</f>
        <v/>
      </c>
      <c r="B7" s="7" t="n"/>
      <c r="C7" s="7" t="n"/>
      <c r="D7" s="8" t="n"/>
      <c r="E7" s="9">
        <f>IF(OR(B7="",C7=""),"",C7-B7-N(D7)/1440)</f>
        <v/>
      </c>
      <c r="F7" s="10">
        <f>IF(E7="","",ROUND(E7*24,2))</f>
        <v/>
      </c>
      <c r="G7" s="8" t="n"/>
    </row>
    <row r="8">
      <c r="A8" s="6">
        <f>IF(MONTH($B$4+1)=MONTH($B$4),$B$4+1,"")</f>
        <v/>
      </c>
      <c r="B8" s="7" t="n"/>
      <c r="C8" s="7" t="n"/>
      <c r="D8" s="8" t="n"/>
      <c r="E8" s="9">
        <f>IF(OR(B8="",C8=""),"",C8-B8-N(D8)/1440)</f>
        <v/>
      </c>
      <c r="F8" s="10">
        <f>IF(E8="","",ROUND(E8*24,2))</f>
        <v/>
      </c>
      <c r="G8" s="8" t="n"/>
    </row>
    <row r="9">
      <c r="A9" s="6">
        <f>IF(MONTH($B$4+2)=MONTH($B$4),$B$4+2,"")</f>
        <v/>
      </c>
      <c r="B9" s="7" t="n"/>
      <c r="C9" s="7" t="n"/>
      <c r="D9" s="8" t="n"/>
      <c r="E9" s="9">
        <f>IF(OR(B9="",C9=""),"",C9-B9-N(D9)/1440)</f>
        <v/>
      </c>
      <c r="F9" s="10">
        <f>IF(E9="","",ROUND(E9*24,2))</f>
        <v/>
      </c>
      <c r="G9" s="8" t="n"/>
    </row>
    <row r="10">
      <c r="A10" s="6">
        <f>IF(MONTH($B$4+3)=MONTH($B$4),$B$4+3,"")</f>
        <v/>
      </c>
      <c r="B10" s="7" t="n"/>
      <c r="C10" s="7" t="n"/>
      <c r="D10" s="8" t="n"/>
      <c r="E10" s="9">
        <f>IF(OR(B10="",C10=""),"",C10-B10-N(D10)/1440)</f>
        <v/>
      </c>
      <c r="F10" s="10">
        <f>IF(E10="","",ROUND(E10*24,2))</f>
        <v/>
      </c>
      <c r="G10" s="8" t="n"/>
    </row>
    <row r="11">
      <c r="A11" s="6">
        <f>IF(MONTH($B$4+4)=MONTH($B$4),$B$4+4,"")</f>
        <v/>
      </c>
      <c r="B11" s="7" t="n"/>
      <c r="C11" s="7" t="n"/>
      <c r="D11" s="8" t="n"/>
      <c r="E11" s="9">
        <f>IF(OR(B11="",C11=""),"",C11-B11-N(D11)/1440)</f>
        <v/>
      </c>
      <c r="F11" s="10">
        <f>IF(E11="","",ROUND(E11*24,2))</f>
        <v/>
      </c>
      <c r="G11" s="8" t="n"/>
    </row>
    <row r="12">
      <c r="A12" s="6">
        <f>IF(MONTH($B$4+5)=MONTH($B$4),$B$4+5,"")</f>
        <v/>
      </c>
      <c r="B12" s="7" t="n"/>
      <c r="C12" s="7" t="n"/>
      <c r="D12" s="8" t="n"/>
      <c r="E12" s="9">
        <f>IF(OR(B12="",C12=""),"",C12-B12-N(D12)/1440)</f>
        <v/>
      </c>
      <c r="F12" s="10">
        <f>IF(E12="","",ROUND(E12*24,2))</f>
        <v/>
      </c>
      <c r="G12" s="8" t="n"/>
    </row>
    <row r="13">
      <c r="A13" s="6">
        <f>IF(MONTH($B$4+6)=MONTH($B$4),$B$4+6,"")</f>
        <v/>
      </c>
      <c r="B13" s="7" t="n"/>
      <c r="C13" s="7" t="n"/>
      <c r="D13" s="8" t="n"/>
      <c r="E13" s="9">
        <f>IF(OR(B13="",C13=""),"",C13-B13-N(D13)/1440)</f>
        <v/>
      </c>
      <c r="F13" s="10">
        <f>IF(E13="","",ROUND(E13*24,2))</f>
        <v/>
      </c>
      <c r="G13" s="8" t="n"/>
    </row>
    <row r="14">
      <c r="A14" s="6">
        <f>IF(MONTH($B$4+7)=MONTH($B$4),$B$4+7,"")</f>
        <v/>
      </c>
      <c r="B14" s="7" t="n"/>
      <c r="C14" s="7" t="n"/>
      <c r="D14" s="8" t="n"/>
      <c r="E14" s="9">
        <f>IF(OR(B14="",C14=""),"",C14-B14-N(D14)/1440)</f>
        <v/>
      </c>
      <c r="F14" s="10">
        <f>IF(E14="","",ROUND(E14*24,2))</f>
        <v/>
      </c>
      <c r="G14" s="8" t="n"/>
    </row>
    <row r="15">
      <c r="A15" s="6">
        <f>IF(MONTH($B$4+8)=MONTH($B$4),$B$4+8,"")</f>
        <v/>
      </c>
      <c r="B15" s="7" t="n"/>
      <c r="C15" s="7" t="n"/>
      <c r="D15" s="8" t="n"/>
      <c r="E15" s="9">
        <f>IF(OR(B15="",C15=""),"",C15-B15-N(D15)/1440)</f>
        <v/>
      </c>
      <c r="F15" s="10">
        <f>IF(E15="","",ROUND(E15*24,2))</f>
        <v/>
      </c>
      <c r="G15" s="8" t="n"/>
    </row>
    <row r="16">
      <c r="A16" s="6">
        <f>IF(MONTH($B$4+9)=MONTH($B$4),$B$4+9,"")</f>
        <v/>
      </c>
      <c r="B16" s="7" t="n"/>
      <c r="C16" s="7" t="n"/>
      <c r="D16" s="8" t="n"/>
      <c r="E16" s="9">
        <f>IF(OR(B16="",C16=""),"",C16-B16-N(D16)/1440)</f>
        <v/>
      </c>
      <c r="F16" s="10">
        <f>IF(E16="","",ROUND(E16*24,2))</f>
        <v/>
      </c>
      <c r="G16" s="8" t="n"/>
    </row>
    <row r="17">
      <c r="A17" s="6">
        <f>IF(MONTH($B$4+10)=MONTH($B$4),$B$4+10,"")</f>
        <v/>
      </c>
      <c r="B17" s="7" t="n"/>
      <c r="C17" s="7" t="n"/>
      <c r="D17" s="8" t="n"/>
      <c r="E17" s="9">
        <f>IF(OR(B17="",C17=""),"",C17-B17-N(D17)/1440)</f>
        <v/>
      </c>
      <c r="F17" s="10">
        <f>IF(E17="","",ROUND(E17*24,2))</f>
        <v/>
      </c>
      <c r="G17" s="8" t="n"/>
    </row>
    <row r="18">
      <c r="A18" s="6">
        <f>IF(MONTH($B$4+11)=MONTH($B$4),$B$4+11,"")</f>
        <v/>
      </c>
      <c r="B18" s="7" t="n"/>
      <c r="C18" s="7" t="n"/>
      <c r="D18" s="8" t="n"/>
      <c r="E18" s="9">
        <f>IF(OR(B18="",C18=""),"",C18-B18-N(D18)/1440)</f>
        <v/>
      </c>
      <c r="F18" s="10">
        <f>IF(E18="","",ROUND(E18*24,2))</f>
        <v/>
      </c>
      <c r="G18" s="8" t="n"/>
    </row>
    <row r="19">
      <c r="A19" s="6">
        <f>IF(MONTH($B$4+12)=MONTH($B$4),$B$4+12,"")</f>
        <v/>
      </c>
      <c r="B19" s="7" t="n"/>
      <c r="C19" s="7" t="n"/>
      <c r="D19" s="8" t="n"/>
      <c r="E19" s="9">
        <f>IF(OR(B19="",C19=""),"",C19-B19-N(D19)/1440)</f>
        <v/>
      </c>
      <c r="F19" s="10">
        <f>IF(E19="","",ROUND(E19*24,2))</f>
        <v/>
      </c>
      <c r="G19" s="8" t="n"/>
    </row>
    <row r="20">
      <c r="A20" s="6">
        <f>IF(MONTH($B$4+13)=MONTH($B$4),$B$4+13,"")</f>
        <v/>
      </c>
      <c r="B20" s="7" t="n"/>
      <c r="C20" s="7" t="n"/>
      <c r="D20" s="8" t="n"/>
      <c r="E20" s="9">
        <f>IF(OR(B20="",C20=""),"",C20-B20-N(D20)/1440)</f>
        <v/>
      </c>
      <c r="F20" s="10">
        <f>IF(E20="","",ROUND(E20*24,2))</f>
        <v/>
      </c>
      <c r="G20" s="8" t="n"/>
    </row>
    <row r="21">
      <c r="A21" s="6">
        <f>IF(MONTH($B$4+14)=MONTH($B$4),$B$4+14,"")</f>
        <v/>
      </c>
      <c r="B21" s="7" t="n"/>
      <c r="C21" s="7" t="n"/>
      <c r="D21" s="8" t="n"/>
      <c r="E21" s="9">
        <f>IF(OR(B21="",C21=""),"",C21-B21-N(D21)/1440)</f>
        <v/>
      </c>
      <c r="F21" s="10">
        <f>IF(E21="","",ROUND(E21*24,2))</f>
        <v/>
      </c>
      <c r="G21" s="8" t="n"/>
    </row>
    <row r="22">
      <c r="A22" s="6">
        <f>IF(MONTH($B$4+15)=MONTH($B$4),$B$4+15,"")</f>
        <v/>
      </c>
      <c r="B22" s="7" t="n"/>
      <c r="C22" s="7" t="n"/>
      <c r="D22" s="8" t="n"/>
      <c r="E22" s="9">
        <f>IF(OR(B22="",C22=""),"",C22-B22-N(D22)/1440)</f>
        <v/>
      </c>
      <c r="F22" s="10">
        <f>IF(E22="","",ROUND(E22*24,2))</f>
        <v/>
      </c>
      <c r="G22" s="8" t="n"/>
    </row>
    <row r="23">
      <c r="A23" s="6">
        <f>IF(MONTH($B$4+16)=MONTH($B$4),$B$4+16,"")</f>
        <v/>
      </c>
      <c r="B23" s="7" t="n"/>
      <c r="C23" s="7" t="n"/>
      <c r="D23" s="8" t="n"/>
      <c r="E23" s="9">
        <f>IF(OR(B23="",C23=""),"",C23-B23-N(D23)/1440)</f>
        <v/>
      </c>
      <c r="F23" s="10">
        <f>IF(E23="","",ROUND(E23*24,2))</f>
        <v/>
      </c>
      <c r="G23" s="8" t="n"/>
    </row>
    <row r="24">
      <c r="A24" s="6">
        <f>IF(MONTH($B$4+17)=MONTH($B$4),$B$4+17,"")</f>
        <v/>
      </c>
      <c r="B24" s="7" t="n"/>
      <c r="C24" s="7" t="n"/>
      <c r="D24" s="8" t="n"/>
      <c r="E24" s="9">
        <f>IF(OR(B24="",C24=""),"",C24-B24-N(D24)/1440)</f>
        <v/>
      </c>
      <c r="F24" s="10">
        <f>IF(E24="","",ROUND(E24*24,2))</f>
        <v/>
      </c>
      <c r="G24" s="8" t="n"/>
    </row>
    <row r="25">
      <c r="A25" s="6">
        <f>IF(MONTH($B$4+18)=MONTH($B$4),$B$4+18,"")</f>
        <v/>
      </c>
      <c r="B25" s="7" t="n"/>
      <c r="C25" s="7" t="n"/>
      <c r="D25" s="8" t="n"/>
      <c r="E25" s="9">
        <f>IF(OR(B25="",C25=""),"",C25-B25-N(D25)/1440)</f>
        <v/>
      </c>
      <c r="F25" s="10">
        <f>IF(E25="","",ROUND(E25*24,2))</f>
        <v/>
      </c>
      <c r="G25" s="8" t="n"/>
    </row>
    <row r="26">
      <c r="A26" s="6">
        <f>IF(MONTH($B$4+19)=MONTH($B$4),$B$4+19,"")</f>
        <v/>
      </c>
      <c r="B26" s="7" t="n"/>
      <c r="C26" s="7" t="n"/>
      <c r="D26" s="8" t="n"/>
      <c r="E26" s="9">
        <f>IF(OR(B26="",C26=""),"",C26-B26-N(D26)/1440)</f>
        <v/>
      </c>
      <c r="F26" s="10">
        <f>IF(E26="","",ROUND(E26*24,2))</f>
        <v/>
      </c>
      <c r="G26" s="8" t="n"/>
    </row>
    <row r="27">
      <c r="A27" s="6">
        <f>IF(MONTH($B$4+20)=MONTH($B$4),$B$4+20,"")</f>
        <v/>
      </c>
      <c r="B27" s="7" t="n"/>
      <c r="C27" s="7" t="n"/>
      <c r="D27" s="8" t="n"/>
      <c r="E27" s="9">
        <f>IF(OR(B27="",C27=""),"",C27-B27-N(D27)/1440)</f>
        <v/>
      </c>
      <c r="F27" s="10">
        <f>IF(E27="","",ROUND(E27*24,2))</f>
        <v/>
      </c>
      <c r="G27" s="8" t="n"/>
    </row>
    <row r="28">
      <c r="A28" s="6">
        <f>IF(MONTH($B$4+21)=MONTH($B$4),$B$4+21,"")</f>
        <v/>
      </c>
      <c r="B28" s="7" t="n"/>
      <c r="C28" s="7" t="n"/>
      <c r="D28" s="8" t="n"/>
      <c r="E28" s="9">
        <f>IF(OR(B28="",C28=""),"",C28-B28-N(D28)/1440)</f>
        <v/>
      </c>
      <c r="F28" s="10">
        <f>IF(E28="","",ROUND(E28*24,2))</f>
        <v/>
      </c>
      <c r="G28" s="8" t="n"/>
    </row>
    <row r="29">
      <c r="A29" s="6">
        <f>IF(MONTH($B$4+22)=MONTH($B$4),$B$4+22,"")</f>
        <v/>
      </c>
      <c r="B29" s="7" t="n"/>
      <c r="C29" s="7" t="n"/>
      <c r="D29" s="8" t="n"/>
      <c r="E29" s="9">
        <f>IF(OR(B29="",C29=""),"",C29-B29-N(D29)/1440)</f>
        <v/>
      </c>
      <c r="F29" s="10">
        <f>IF(E29="","",ROUND(E29*24,2))</f>
        <v/>
      </c>
      <c r="G29" s="8" t="n"/>
    </row>
    <row r="30">
      <c r="A30" s="6">
        <f>IF(MONTH($B$4+23)=MONTH($B$4),$B$4+23,"")</f>
        <v/>
      </c>
      <c r="B30" s="7" t="n"/>
      <c r="C30" s="7" t="n"/>
      <c r="D30" s="8" t="n"/>
      <c r="E30" s="9">
        <f>IF(OR(B30="",C30=""),"",C30-B30-N(D30)/1440)</f>
        <v/>
      </c>
      <c r="F30" s="10">
        <f>IF(E30="","",ROUND(E30*24,2))</f>
        <v/>
      </c>
      <c r="G30" s="8" t="n"/>
    </row>
    <row r="31">
      <c r="A31" s="6">
        <f>IF(MONTH($B$4+24)=MONTH($B$4),$B$4+24,"")</f>
        <v/>
      </c>
      <c r="B31" s="7" t="n"/>
      <c r="C31" s="7" t="n"/>
      <c r="D31" s="8" t="n"/>
      <c r="E31" s="9">
        <f>IF(OR(B31="",C31=""),"",C31-B31-N(D31)/1440)</f>
        <v/>
      </c>
      <c r="F31" s="10">
        <f>IF(E31="","",ROUND(E31*24,2))</f>
        <v/>
      </c>
      <c r="G31" s="8" t="n"/>
    </row>
    <row r="32">
      <c r="A32" s="6">
        <f>IF(MONTH($B$4+25)=MONTH($B$4),$B$4+25,"")</f>
        <v/>
      </c>
      <c r="B32" s="7" t="n"/>
      <c r="C32" s="7" t="n"/>
      <c r="D32" s="8" t="n"/>
      <c r="E32" s="9">
        <f>IF(OR(B32="",C32=""),"",C32-B32-N(D32)/1440)</f>
        <v/>
      </c>
      <c r="F32" s="10">
        <f>IF(E32="","",ROUND(E32*24,2))</f>
        <v/>
      </c>
      <c r="G32" s="8" t="n"/>
    </row>
    <row r="33">
      <c r="A33" s="6">
        <f>IF(MONTH($B$4+26)=MONTH($B$4),$B$4+26,"")</f>
        <v/>
      </c>
      <c r="B33" s="7" t="n"/>
      <c r="C33" s="7" t="n"/>
      <c r="D33" s="8" t="n"/>
      <c r="E33" s="9">
        <f>IF(OR(B33="",C33=""),"",C33-B33-N(D33)/1440)</f>
        <v/>
      </c>
      <c r="F33" s="10">
        <f>IF(E33="","",ROUND(E33*24,2))</f>
        <v/>
      </c>
      <c r="G33" s="8" t="n"/>
    </row>
    <row r="34">
      <c r="A34" s="6">
        <f>IF(MONTH($B$4+27)=MONTH($B$4),$B$4+27,"")</f>
        <v/>
      </c>
      <c r="B34" s="7" t="n"/>
      <c r="C34" s="7" t="n"/>
      <c r="D34" s="8" t="n"/>
      <c r="E34" s="9">
        <f>IF(OR(B34="",C34=""),"",C34-B34-N(D34)/1440)</f>
        <v/>
      </c>
      <c r="F34" s="10">
        <f>IF(E34="","",ROUND(E34*24,2))</f>
        <v/>
      </c>
      <c r="G34" s="8" t="n"/>
    </row>
    <row r="35">
      <c r="A35" s="6">
        <f>IF(MONTH($B$4+28)=MONTH($B$4),$B$4+28,"")</f>
        <v/>
      </c>
      <c r="B35" s="7" t="n"/>
      <c r="C35" s="7" t="n"/>
      <c r="D35" s="8" t="n"/>
      <c r="E35" s="9">
        <f>IF(OR(B35="",C35=""),"",C35-B35-N(D35)/1440)</f>
        <v/>
      </c>
      <c r="F35" s="10">
        <f>IF(E35="","",ROUND(E35*24,2))</f>
        <v/>
      </c>
      <c r="G35" s="8" t="n"/>
    </row>
    <row r="36">
      <c r="A36" s="6">
        <f>IF(MONTH($B$4+29)=MONTH($B$4),$B$4+29,"")</f>
        <v/>
      </c>
      <c r="B36" s="7" t="n"/>
      <c r="C36" s="7" t="n"/>
      <c r="D36" s="8" t="n"/>
      <c r="E36" s="9">
        <f>IF(OR(B36="",C36=""),"",C36-B36-N(D36)/1440)</f>
        <v/>
      </c>
      <c r="F36" s="10">
        <f>IF(E36="","",ROUND(E36*24,2))</f>
        <v/>
      </c>
      <c r="G36" s="8" t="n"/>
    </row>
    <row r="37">
      <c r="A37" s="6">
        <f>IF(MONTH($B$4+30)=MONTH($B$4),$B$4+30,"")</f>
        <v/>
      </c>
      <c r="B37" s="7" t="n"/>
      <c r="C37" s="7" t="n"/>
      <c r="D37" s="8" t="n"/>
      <c r="E37" s="9">
        <f>IF(OR(B37="",C37=""),"",C37-B37-N(D37)/1440)</f>
        <v/>
      </c>
      <c r="F37" s="10">
        <f>IF(E37="","",ROUND(E37*24,2))</f>
        <v/>
      </c>
      <c r="G37" s="8" t="n"/>
    </row>
    <row r="39">
      <c r="D39" s="3" t="inlineStr">
        <is>
          <t>Total du mois</t>
        </is>
      </c>
      <c r="E39" s="11">
        <f>SUM(E7:E37)</f>
        <v/>
      </c>
      <c r="F39" s="12">
        <f>ROUND(SUM(E7:E37)*24,2)</f>
        <v/>
      </c>
    </row>
    <row r="40">
      <c r="D40" s="13" t="inlineStr">
        <is>
          <t>Écart avec le contrat (centièmes)</t>
        </is>
      </c>
      <c r="F40" s="14">
        <f>ROUND(F39-N(F4),2)</f>
        <v/>
      </c>
    </row>
    <row r="43">
      <c r="A43" s="15" t="inlineStr">
        <is>
          <t>Lecture :</t>
        </is>
      </c>
    </row>
    <row r="44">
      <c r="A44" s="16" t="inlineStr">
        <is>
          <t>Les centièmes s'obtiennent en divisant les minutes par 60 : 7 h 45 font 7,75.</t>
        </is>
      </c>
    </row>
    <row r="45">
      <c r="A45" s="16" t="inlineStr">
        <is>
          <t>Le relevé ne fait pas la paie : il se transmet à votre comptable, qui applique les majorations éventuelles.</t>
        </is>
      </c>
    </row>
    <row r="46">
      <c r="A46" s="16" t="inlineStr">
        <is>
          <t>Ce modèle n'est pas un conseil juridique : un accord d'entreprise ou le contrat de travail peut prévoir d'autres règles.</t>
        </is>
      </c>
    </row>
    <row r="47">
      <c r="A47" s="15" t="inlineStr">
        <is>
          <t>Le même planning, sans tableur : www.officiplan.com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Officiplan</dc:creator>
  <dcterms:created xmlns:dcterms="http://purl.org/dc/terms/" xmlns:xsi="http://www.w3.org/2001/XMLSchema-instance" xsi:type="dcterms:W3CDTF">2026-10-26T12:00:00Z</dcterms:created>
  <dcterms:modified xmlns:dcterms="http://purl.org/dc/terms/" xmlns:xsi="http://www.w3.org/2001/XMLSchema-instance" xsi:type="dcterms:W3CDTF">2026-10-26T13:58:39Z</dcterms:modified>
  <cp:lastModifiedBy>Officiplan</cp:lastModifiedBy>
</cp:coreProperties>
</file>